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rechnung" state="visible" r:id="rId4"/>
    <sheet sheetId="2" name="Beispiel" state="visible" r:id="rId5"/>
    <sheet sheetId="3" name="Hinweise" state="visible" r:id="rId6"/>
  </sheets>
  <definedNames>
    <definedName name="_xlnm.Print_Area" localSheetId="0">'Abrechnung'!$A1:$G41</definedName>
    <definedName name="_xlnm.Print_Area" localSheetId="1">'Beispiel'!$A1:$G41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18" authorId="0">
      <text>
        <r>
          <t>Laut Grundsteuerbescheid des Jahres.</t>
        </r>
      </text>
    </comment>
    <comment ref="B19" authorId="0">
      <text>
        <r>
          <t>Mit Wohnungswasserzählern nach Verbrauch verteilen (Verbrauch als eigenen Schlüssel eintragen).</t>
        </r>
      </text>
    </comment>
    <comment ref="B20" authorId="0">
      <text>
        <r>
          <t>Schmutz- und Niederschlagswasser laut Gebührenbescheid.</t>
        </r>
      </text>
    </comment>
    <comment ref="B21" authorId="0">
      <text>
        <r>
          <t>Betriebsstrom, Wartung, Prüfung; keine Reparaturen.</t>
        </r>
      </text>
    </comment>
    <comment ref="B22" authorId="0">
      <text>
        <r>
          <t>Gebühren der Gemeinde bzw. des Entsorgers.</t>
        </r>
      </text>
    </comment>
    <comment ref="B23" authorId="0">
      <text>
        <r>
          <t>Reinigung von Treppenhaus, Keller und Gemeinschaftsflächen.</t>
        </r>
      </text>
    </comment>
    <comment ref="B24" authorId="0">
      <text>
        <r>
          <t>Pflege der Außenanlagen, auch Spielplätze.</t>
        </r>
      </text>
    </comment>
    <comment ref="B25" authorId="0">
      <text>
        <r>
          <t>Strom für Treppenhaus, Keller, Außenbeleuchtung.</t>
        </r>
      </text>
    </comment>
    <comment ref="B26" authorId="0">
      <text>
        <r>
          <t>Laut Rechnung des Schornsteinfegers.</t>
        </r>
      </text>
    </comment>
    <comment ref="B27" authorId="0">
      <text>
        <r>
          <t>Gebäude-, Haftpflicht-, Glasversicherung u. Ä.; keine Rechtsschutz- oder Mietausfallversicherung.</t>
        </r>
      </text>
    </comment>
    <comment ref="B28" authorId="0">
      <text>
        <r>
          <t>Ohne Anteile für Reparaturen und Verwaltung.</t>
        </r>
      </text>
    </comment>
    <comment ref="B29" authorId="0">
      <text>
        <r>
          <t>Kabelfernsehen darf seit dem 1. Juli 2024 grundsätzlich nicht mehr umgelegt werden.</t>
        </r>
      </text>
    </comment>
    <comment ref="B30" authorId="0">
      <text>
        <r>
          <t>Gemeinschaftswaschküche, Trockner, Wartung.</t>
        </r>
      </text>
    </comment>
    <comment ref="B31" authorId="0">
      <text>
        <r>
          <t>Nur, wenn im Mietvertrag konkret benannt, etwa die Wartung von Rauchwarnmeldern.</t>
        </r>
      </text>
    </comment>
    <comment ref="B34" authorId="0">
      <text>
        <r>
          <t>Nach der Heizkostenverordnung gesondert verteilt. Den Betrag übernehmen Sie aus der Abrechnung des Messdienstes oder berechnen ihn mit dem Heizkostenrechner auf casaris.de.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18" authorId="0">
      <text>
        <r>
          <t>Laut Grundsteuerbescheid des Jahres.</t>
        </r>
      </text>
    </comment>
    <comment ref="B19" authorId="0">
      <text>
        <r>
          <t>Mit Wohnungswasserzählern nach Verbrauch verteilen (Verbrauch als eigenen Schlüssel eintragen).</t>
        </r>
      </text>
    </comment>
    <comment ref="B20" authorId="0">
      <text>
        <r>
          <t>Schmutz- und Niederschlagswasser laut Gebührenbescheid.</t>
        </r>
      </text>
    </comment>
    <comment ref="B21" authorId="0">
      <text>
        <r>
          <t>Betriebsstrom, Wartung, Prüfung; keine Reparaturen.</t>
        </r>
      </text>
    </comment>
    <comment ref="B22" authorId="0">
      <text>
        <r>
          <t>Gebühren der Gemeinde bzw. des Entsorgers.</t>
        </r>
      </text>
    </comment>
    <comment ref="B23" authorId="0">
      <text>
        <r>
          <t>Reinigung von Treppenhaus, Keller und Gemeinschaftsflächen.</t>
        </r>
      </text>
    </comment>
    <comment ref="B24" authorId="0">
      <text>
        <r>
          <t>Pflege der Außenanlagen, auch Spielplätze.</t>
        </r>
      </text>
    </comment>
    <comment ref="B25" authorId="0">
      <text>
        <r>
          <t>Strom für Treppenhaus, Keller, Außenbeleuchtung.</t>
        </r>
      </text>
    </comment>
    <comment ref="B26" authorId="0">
      <text>
        <r>
          <t>Laut Rechnung des Schornsteinfegers.</t>
        </r>
      </text>
    </comment>
    <comment ref="B27" authorId="0">
      <text>
        <r>
          <t>Gebäude-, Haftpflicht-, Glasversicherung u. Ä.; keine Rechtsschutz- oder Mietausfallversicherung.</t>
        </r>
      </text>
    </comment>
    <comment ref="B28" authorId="0">
      <text>
        <r>
          <t>Ohne Anteile für Reparaturen und Verwaltung.</t>
        </r>
      </text>
    </comment>
    <comment ref="B29" authorId="0">
      <text>
        <r>
          <t>Kabelfernsehen darf seit dem 1. Juli 2024 grundsätzlich nicht mehr umgelegt werden.</t>
        </r>
      </text>
    </comment>
    <comment ref="B30" authorId="0">
      <text>
        <r>
          <t>Gemeinschaftswaschküche, Trockner, Wartung.</t>
        </r>
      </text>
    </comment>
    <comment ref="B31" authorId="0">
      <text>
        <r>
          <t>Nur, wenn im Mietvertrag konkret benannt, etwa die Wartung von Rauchwarnmeldern.</t>
        </r>
      </text>
    </comment>
    <comment ref="B34" authorId="0">
      <text>
        <r>
          <t>Nach der Heizkostenverordnung gesondert verteilt. Den Betrag übernehmen Sie aus der Abrechnung des Messdienstes oder berechnen ihn mit dem Heizkostenrechner auf casaris.de.</t>
        </r>
      </text>
    </comment>
  </commentList>
</comments>
</file>

<file path=xl/sharedStrings.xml><?xml version="1.0" encoding="utf-8"?>
<sst xmlns="http://schemas.openxmlformats.org/spreadsheetml/2006/main" count="193" uniqueCount="83">
  <si>
    <t>Betriebskostenabrechnung</t>
  </si>
  <si>
    <t>Gelbe Felder ausfüllen, alles andere rechnet die Vorlage selbst. Hinweise im Blatt „Hinweise“.</t>
  </si>
  <si>
    <t>Vermieter</t>
  </si>
  <si>
    <t>Mieter</t>
  </si>
  <si>
    <t>Wohnung (Anschrift, Lage)</t>
  </si>
  <si>
    <t>Abrechnungszeitraum (höchstens 12 Monate)</t>
  </si>
  <si>
    <t>bis</t>
  </si>
  <si>
    <t>Mietzeit des Mieters in diesem Zeitraum</t>
  </si>
  <si>
    <t>Zeitanteil (leer = ganzer Zeitraum)</t>
  </si>
  <si>
    <t>Bezugsgröße (Verteilerschlüssel)</t>
  </si>
  <si>
    <t>Haus gesamt</t>
  </si>
  <si>
    <t>Ihre Wohnung</t>
  </si>
  <si>
    <t>Wohnfläche</t>
  </si>
  <si>
    <t>m²</t>
  </si>
  <si>
    <t>Personen</t>
  </si>
  <si>
    <t>Wohneinheiten</t>
  </si>
  <si>
    <t>Einheiten</t>
  </si>
  <si>
    <t>Eigener Schlüssel</t>
  </si>
  <si>
    <t>z. B. Verbrauch oder MEA</t>
  </si>
  <si>
    <t>Nr.</t>
  </si>
  <si>
    <t>Kostenart (§ 2 BetrKV)</t>
  </si>
  <si>
    <t>Kosten Haus gesamt</t>
  </si>
  <si>
    <t>Verteilerschlüssel</t>
  </si>
  <si>
    <t>Ihr Anteil</t>
  </si>
  <si>
    <t>Grundsteuer</t>
  </si>
  <si>
    <t>Wasserversorgung</t>
  </si>
  <si>
    <t>Entwässerung</t>
  </si>
  <si>
    <t>Aufzug</t>
  </si>
  <si>
    <t>Straßenreinigung und Müllbeseitigung</t>
  </si>
  <si>
    <t>Gebäudereinigung und Ungezieferbekämpfung</t>
  </si>
  <si>
    <t>Gartenpflege</t>
  </si>
  <si>
    <t>Beleuchtung (Allgemeinstrom)</t>
  </si>
  <si>
    <t>Schornsteinreinigung</t>
  </si>
  <si>
    <t>Sach- und Haftpflichtversicherung</t>
  </si>
  <si>
    <t>Hauswart</t>
  </si>
  <si>
    <t>Gemeinschaftsantenne oder Breitbandnetz</t>
  </si>
  <si>
    <t>Einrichtungen für die Wäschepflege</t>
  </si>
  <si>
    <t>Sonstige Betriebskosten</t>
  </si>
  <si>
    <t>4–6</t>
  </si>
  <si>
    <t>Heiz- und Warmwasserkosten: Betrag Ihrer Wohnung laut Heizkostenabrechnung</t>
  </si>
  <si>
    <t>Summe Ihrer Betriebskosten</t>
  </si>
  <si>
    <t>abzüglich geleistete Vorauszahlungen (tatsächlich gezahlt)</t>
  </si>
  <si>
    <t>Mustervorlage ohne Gewähr. Sie ersetzt keine Rechtsberatung; maßgeblich sind Ihr Mietvertrag und die aktuelle Rechtslage.</t>
  </si>
  <si>
    <t>Vorlage von casaris.de – Abrechnungen automatisch erstellen: casaris.de</t>
  </si>
  <si>
    <t>Beispiel mit ausgefüllten Werten. Ihre eigene Abrechnung erstellen Sie im Blatt „Abrechnung“.</t>
  </si>
  <si>
    <t>Maria Beispiel, Musterstraße 1, 12345 Musterstadt</t>
  </si>
  <si>
    <t>Jonas Mustermann</t>
  </si>
  <si>
    <t>Musterstraße 1, 2. OG links</t>
  </si>
  <si>
    <t>So nutzen Sie die Vorlage</t>
  </si>
  <si>
    <t>1. Angaben zu Vermieter, Mieter, Wohnung und Zeitraum eintragen. Ist der Mieter während des Jahres ein- oder ausgezogen, die Mietzeit eintragen; die Kosten werden dann tagesgenau gekürzt.</t>
  </si>
  <si>
    <t>2. Bezugsgrößen eintragen: Wohnfläche, Personen und Wohneinheiten des ganzen Hauses und Ihrer Wohnung. Für Verbrauchswerte oder Miteigentumsanteile die Zeile „Eigener Schlüssel“ nutzen.</t>
  </si>
  <si>
    <t>3. Für jede Kostenart die Kosten des ganzen Hauses eintragen und den Verteilerschlüssel prüfen. Die vorgeschlagenen Schlüssel sind übliche Werte; maßgeblich ist Ihr Mietvertrag. Ohne Vereinbarung gilt die Wohnfläche (§ 556a BGB). Kostenarten, die nicht vereinbart sind, leer lassen.</t>
  </si>
  <si>
    <t>4. Heiz- und Warmwasserkosten als fertigen Betrag aus der Heizkostenabrechnung übernehmen und die tatsächlich gezahlten Vorauszahlungen eintragen.</t>
  </si>
  <si>
    <t>Pflichtangaben nach der Rechtsprechung des BGH</t>
  </si>
  <si>
    <t>• Zusammenstellung der Gesamtkosten je Kostenart</t>
  </si>
  <si>
    <t>• Angabe und, soweit nötig, Erläuterung der Verteilerschlüssel</t>
  </si>
  <si>
    <t>• Berechnung des Anteils des Mieters</t>
  </si>
  <si>
    <t>• Abzug der geleisteten Vorauszahlungen</t>
  </si>
  <si>
    <t>Fehlt eine dieser Angaben, ist die Abrechnung formell unwirksam. Die Vorlage enthält alle vier; ergänzen Sie bei ungewöhnlichen Schlüsseln eine kurze Erläuterung.</t>
  </si>
  <si>
    <t>Fristen</t>
  </si>
  <si>
    <t>Die Abrechnung muss dem Mieter spätestens zwölf Monate nach Ende des Abrechnungszeitraums zugehen (§ 556 Abs. 3 BGB). Der Mieter kann Einwendungen bis zwölf Monate nach Zugang erheben und die Belege einsehen.</t>
  </si>
  <si>
    <t>Kostenarten und Hinweise</t>
  </si>
  <si>
    <t>Kostenart</t>
  </si>
  <si>
    <t>Üblicher Schlüssel</t>
  </si>
  <si>
    <t>Hinweis</t>
  </si>
  <si>
    <t>Laut Grundsteuerbescheid des Jahres.</t>
  </si>
  <si>
    <t>Mit Wohnungswasserzählern nach Verbrauch verteilen (Verbrauch als eigenen Schlüssel eintragen).</t>
  </si>
  <si>
    <t>Schmutz- und Niederschlagswasser laut Gebührenbescheid.</t>
  </si>
  <si>
    <t>Betriebsstrom, Wartung, Prüfung; keine Reparaturen.</t>
  </si>
  <si>
    <t>Gebühren der Gemeinde bzw. des Entsorgers.</t>
  </si>
  <si>
    <t>Reinigung von Treppenhaus, Keller und Gemeinschaftsflächen.</t>
  </si>
  <si>
    <t>Pflege der Außenanlagen, auch Spielplätze.</t>
  </si>
  <si>
    <t>Strom für Treppenhaus, Keller, Außenbeleuchtung.</t>
  </si>
  <si>
    <t>Laut Rechnung des Schornsteinfegers.</t>
  </si>
  <si>
    <t>Gebäude-, Haftpflicht-, Glasversicherung u. Ä.; keine Rechtsschutz- oder Mietausfallversicherung.</t>
  </si>
  <si>
    <t>Ohne Anteile für Reparaturen und Verwaltung.</t>
  </si>
  <si>
    <t>Kabelfernsehen darf seit dem 1. Juli 2024 grundsätzlich nicht mehr umgelegt werden.</t>
  </si>
  <si>
    <t>Gemeinschaftswaschküche, Trockner, Wartung.</t>
  </si>
  <si>
    <t>Nur, wenn im Mietvertrag konkret benannt, etwa die Wartung von Rauchwarnmeldern.</t>
  </si>
  <si>
    <t>Heizung und Warmwasser</t>
  </si>
  <si>
    <t>HeizkostenV</t>
  </si>
  <si>
    <t>Gesondert nach Verbrauch und Fläche verteilt; Betrag aus der Heizkostenabrechnung übernehmen.</t>
  </si>
  <si>
    <t>Nicht umlegbar sind Verwaltungskosten sowie Instandhaltungs- und Instandsetzungskosten (§ 1 Abs. 2 BetrKV).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</si>
</sst>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 &quot;€&quot;;-#,##0.00 &quot;€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i/>
      <color rgb="FF5F5B52"/>
    </font>
    <font>
      <b/>
      <color rgb="FFFFFFFF"/>
    </font>
    <font>
      <color rgb="FF8A857A"/>
      <sz val="9"/>
    </font>
    <font>
      <b/>
    </font>
    <font>
      <b/>
      <sz val="12"/>
    </font>
    <font>
      <u/>
      <color rgb="FF1F3D2B"/>
      <sz val="9"/>
    </font>
  </fonts>
  <fills count="5">
    <fill>
      <patternFill patternType="none"/>
    </fill>
    <fill>
      <patternFill patternType="gray125"/>
    </fill>
    <fill>
      <patternFill patternType="solid">
        <fgColor rgb="FFFFF6D5"/>
      </patternFill>
    </fill>
    <fill>
      <patternFill patternType="solid">
        <fgColor rgb="FF1F3D2B"/>
      </patternFill>
    </fill>
    <fill>
      <patternFill patternType="solid">
        <fgColor rgb="FFF1EFE8"/>
      </patternFill>
    </fill>
  </fills>
  <borders count="2">
    <border>
      <left/>
      <right/>
      <top/>
      <bottom/>
      <diagonal/>
    </border>
    <border>
      <left style="thin">
        <color rgb="FFD9D5CA"/>
      </left>
      <right style="thin">
        <color rgb="FFD9D5CA"/>
      </right>
      <top style="thin">
        <color rgb="FFD9D5CA"/>
      </top>
      <bottom style="thin">
        <color rgb="FFD9D5C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0" fontId="0" fillId="0" borderId="0" xfId="0" applyAlignment="1">
      <alignment horizontal="center"/>
    </xf>
    <xf numFmtId="10" fontId="0" fillId="0" borderId="1" xfId="0" applyNumberFormat="1" applyBorder="1"/>
    <xf numFmtId="0" fontId="3" fillId="3" borderId="0" xfId="0" applyFont="1" applyFill="1" applyAlignment="1">
      <alignment vertical="center" wrapText="1"/>
    </xf>
    <xf numFmtId="0" fontId="0" fillId="0" borderId="1" xfId="0" applyBorder="1"/>
    <xf numFmtId="165" fontId="0" fillId="2" borderId="1" xfId="0" applyNumberFormat="1" applyFill="1" applyBorder="1"/>
    <xf numFmtId="0" fontId="4" fillId="0" borderId="0" xfId="0" applyFont="1"/>
    <xf numFmtId="0" fontId="0" fillId="0" borderId="1" xfId="0" applyBorder="1" applyAlignment="1">
      <alignment horizontal="center"/>
    </xf>
    <xf numFmtId="166" fontId="0" fillId="2" borderId="1" xfId="0" applyNumberFormat="1" applyFill="1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0" xfId="0" applyFont="1"/>
    <xf numFmtId="166" fontId="5" fillId="0" borderId="1" xfId="0" applyNumberFormat="1" applyFont="1" applyBorder="1"/>
    <xf numFmtId="0" fontId="6" fillId="4" borderId="0" xfId="0" applyFont="1" applyFill="1"/>
    <xf numFmtId="166" fontId="6" fillId="4" borderId="1" xfId="0" applyNumberFormat="1" applyFont="1" applyFill="1" applyBorder="1"/>
    <xf numFmtId="0" fontId="4" fillId="0" borderId="0" xfId="0" applyFont="1" applyAlignment="1">
      <alignment wrapText="1"/>
    </xf>
    <xf numFmtId="0" fontId="7" fillId="0" borderId="0" xfId="0" applyFont="1"/>
    <xf numFmtId="0" fontId="0" fillId="0" borderId="0" xfId="0" applyAlignment="1">
      <alignment vertical="top" wrapText="1"/>
    </xf>
    <xf numFmtId="0" fontId="6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asaris.de/vorlagen/nebenkostenabrechnung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saris.de/vorlagen/nebenkostenabrechnung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4" customWidth="1"/>
    <col min="3" max="3" width="17" customWidth="1"/>
    <col min="4" max="4" width="19" customWidth="1"/>
    <col min="5" max="6" width="13" customWidth="1"/>
    <col min="7" max="7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2:7" x14ac:dyDescent="0.25">
      <c r="B4" t="s">
        <v>2</v>
      </c>
      <c r="C4" s="3"/>
      <c r="D4" s="3"/>
      <c r="E4" s="3"/>
      <c r="F4" s="3"/>
      <c r="G4" s="3"/>
    </row>
    <row r="5" spans="2:7" x14ac:dyDescent="0.25">
      <c r="B5" t="s">
        <v>3</v>
      </c>
      <c r="C5" s="3"/>
      <c r="D5" s="3"/>
      <c r="E5" s="3"/>
      <c r="F5" s="3"/>
      <c r="G5" s="3"/>
    </row>
    <row r="6" spans="2:7" x14ac:dyDescent="0.25">
      <c r="B6" t="s">
        <v>4</v>
      </c>
      <c r="C6" s="3"/>
      <c r="D6" s="3"/>
      <c r="E6" s="3"/>
      <c r="F6" s="3"/>
      <c r="G6" s="3"/>
    </row>
    <row r="7" spans="2:5" x14ac:dyDescent="0.25">
      <c r="B7" t="s">
        <v>5</v>
      </c>
      <c r="C7" s="4"/>
      <c r="D7" s="5" t="s">
        <v>6</v>
      </c>
      <c r="E7" s="4"/>
    </row>
    <row r="8" spans="2:5" x14ac:dyDescent="0.25">
      <c r="B8" t="s">
        <v>7</v>
      </c>
      <c r="C8" s="4"/>
      <c r="D8" s="5" t="s">
        <v>6</v>
      </c>
      <c r="E8" s="4"/>
    </row>
    <row r="9" spans="2:3" x14ac:dyDescent="0.25">
      <c r="B9" t="s">
        <v>8</v>
      </c>
      <c r="C9" s="6">
        <f>IF(OR(C7="",E7=""),1,IF(OR(C8="",E8=""),1,MAX(0,MIN(E8,E7)-MAX(C8,C7)+1)/(E7-C7+1)))</f>
      </c>
    </row>
    <row r="11" ht="30" customHeight="1" spans="1:4" x14ac:dyDescent="0.25">
      <c r="B11" s="7" t="s">
        <v>9</v>
      </c>
      <c r="C11" s="7" t="s">
        <v>10</v>
      </c>
      <c r="D11" s="7" t="s">
        <v>11</v>
      </c>
    </row>
    <row r="12" spans="2:5" x14ac:dyDescent="0.25">
      <c r="B12" s="8" t="s">
        <v>12</v>
      </c>
      <c r="C12" s="9"/>
      <c r="D12" s="9"/>
      <c r="E12" s="10" t="s">
        <v>13</v>
      </c>
    </row>
    <row r="13" spans="2:5" x14ac:dyDescent="0.25">
      <c r="B13" s="8" t="s">
        <v>14</v>
      </c>
      <c r="C13" s="9"/>
      <c r="D13" s="9"/>
      <c r="E13" s="10" t="s">
        <v>14</v>
      </c>
    </row>
    <row r="14" spans="2:5" x14ac:dyDescent="0.25">
      <c r="B14" s="8" t="s">
        <v>15</v>
      </c>
      <c r="C14" s="9"/>
      <c r="D14" s="9">
        <v>1</v>
      </c>
      <c r="E14" s="10" t="s">
        <v>16</v>
      </c>
    </row>
    <row r="15" spans="2:5" x14ac:dyDescent="0.25">
      <c r="B15" s="8" t="s">
        <v>17</v>
      </c>
      <c r="C15" s="9"/>
      <c r="D15" s="9"/>
      <c r="E15" s="10" t="s">
        <v>18</v>
      </c>
    </row>
    <row r="17" ht="30" customHeight="1" spans="1:7" x14ac:dyDescent="0.25">
      <c r="A17" s="7" t="s">
        <v>19</v>
      </c>
      <c r="B17" s="7" t="s">
        <v>20</v>
      </c>
      <c r="C17" s="7" t="s">
        <v>21</v>
      </c>
      <c r="D17" s="7" t="s">
        <v>22</v>
      </c>
      <c r="E17" s="7" t="s">
        <v>10</v>
      </c>
      <c r="F17" s="7" t="s">
        <v>11</v>
      </c>
      <c r="G17" s="7" t="s">
        <v>23</v>
      </c>
    </row>
    <row r="18" spans="1:7" x14ac:dyDescent="0.25">
      <c r="A18" s="11">
        <v>1</v>
      </c>
      <c r="B18" s="8" t="s">
        <v>24</v>
      </c>
      <c r="C18" s="12"/>
      <c r="D18" s="3" t="s">
        <v>12</v>
      </c>
      <c r="E18" s="13">
        <f>IF(D18="","",INDEX($C$12:$C$15,MATCH(D18,$B$12:$B$15,0)))</f>
      </c>
      <c r="F18" s="13">
        <f>IF(D18="","",INDEX($D$12:$D$15,MATCH(D18,$B$12:$B$15,0)))</f>
      </c>
      <c r="G18" s="14">
        <f>IF(OR(C18="",D18=""),0,IFERROR(C18*F18/E18*$C$9,0))</f>
      </c>
    </row>
    <row r="19" spans="1:7" x14ac:dyDescent="0.25">
      <c r="A19" s="11">
        <v>2</v>
      </c>
      <c r="B19" s="8" t="s">
        <v>25</v>
      </c>
      <c r="C19" s="12"/>
      <c r="D19" s="3" t="s">
        <v>14</v>
      </c>
      <c r="E19" s="13">
        <f>IF(D19="","",INDEX($C$12:$C$15,MATCH(D19,$B$12:$B$15,0)))</f>
      </c>
      <c r="F19" s="13">
        <f>IF(D19="","",INDEX($D$12:$D$15,MATCH(D19,$B$12:$B$15,0)))</f>
      </c>
      <c r="G19" s="14">
        <f>IF(OR(C19="",D19=""),0,IFERROR(C19*F19/E19*$C$9,0))</f>
      </c>
    </row>
    <row r="20" spans="1:7" x14ac:dyDescent="0.25">
      <c r="A20" s="11">
        <v>3</v>
      </c>
      <c r="B20" s="8" t="s">
        <v>26</v>
      </c>
      <c r="C20" s="12"/>
      <c r="D20" s="3" t="s">
        <v>14</v>
      </c>
      <c r="E20" s="13">
        <f>IF(D20="","",INDEX($C$12:$C$15,MATCH(D20,$B$12:$B$15,0)))</f>
      </c>
      <c r="F20" s="13">
        <f>IF(D20="","",INDEX($D$12:$D$15,MATCH(D20,$B$12:$B$15,0)))</f>
      </c>
      <c r="G20" s="14">
        <f>IF(OR(C20="",D20=""),0,IFERROR(C20*F20/E20*$C$9,0))</f>
      </c>
    </row>
    <row r="21" spans="1:7" x14ac:dyDescent="0.25">
      <c r="A21" s="11">
        <v>7</v>
      </c>
      <c r="B21" s="8" t="s">
        <v>27</v>
      </c>
      <c r="C21" s="12"/>
      <c r="D21" s="3" t="s">
        <v>12</v>
      </c>
      <c r="E21" s="13">
        <f>IF(D21="","",INDEX($C$12:$C$15,MATCH(D21,$B$12:$B$15,0)))</f>
      </c>
      <c r="F21" s="13">
        <f>IF(D21="","",INDEX($D$12:$D$15,MATCH(D21,$B$12:$B$15,0)))</f>
      </c>
      <c r="G21" s="14">
        <f>IF(OR(C21="",D21=""),0,IFERROR(C21*F21/E21*$C$9,0))</f>
      </c>
    </row>
    <row r="22" spans="1:7" x14ac:dyDescent="0.25">
      <c r="A22" s="11">
        <v>8</v>
      </c>
      <c r="B22" s="8" t="s">
        <v>28</v>
      </c>
      <c r="C22" s="12"/>
      <c r="D22" s="3" t="s">
        <v>14</v>
      </c>
      <c r="E22" s="13">
        <f>IF(D22="","",INDEX($C$12:$C$15,MATCH(D22,$B$12:$B$15,0)))</f>
      </c>
      <c r="F22" s="13">
        <f>IF(D22="","",INDEX($D$12:$D$15,MATCH(D22,$B$12:$B$15,0)))</f>
      </c>
      <c r="G22" s="14">
        <f>IF(OR(C22="",D22=""),0,IFERROR(C22*F22/E22*$C$9,0))</f>
      </c>
    </row>
    <row r="23" spans="1:7" x14ac:dyDescent="0.25">
      <c r="A23" s="11">
        <v>9</v>
      </c>
      <c r="B23" s="8" t="s">
        <v>29</v>
      </c>
      <c r="C23" s="12"/>
      <c r="D23" s="3" t="s">
        <v>12</v>
      </c>
      <c r="E23" s="13">
        <f>IF(D23="","",INDEX($C$12:$C$15,MATCH(D23,$B$12:$B$15,0)))</f>
      </c>
      <c r="F23" s="13">
        <f>IF(D23="","",INDEX($D$12:$D$15,MATCH(D23,$B$12:$B$15,0)))</f>
      </c>
      <c r="G23" s="14">
        <f>IF(OR(C23="",D23=""),0,IFERROR(C23*F23/E23*$C$9,0))</f>
      </c>
    </row>
    <row r="24" spans="1:7" x14ac:dyDescent="0.25">
      <c r="A24" s="11">
        <v>10</v>
      </c>
      <c r="B24" s="8" t="s">
        <v>30</v>
      </c>
      <c r="C24" s="12"/>
      <c r="D24" s="3" t="s">
        <v>12</v>
      </c>
      <c r="E24" s="13">
        <f>IF(D24="","",INDEX($C$12:$C$15,MATCH(D24,$B$12:$B$15,0)))</f>
      </c>
      <c r="F24" s="13">
        <f>IF(D24="","",INDEX($D$12:$D$15,MATCH(D24,$B$12:$B$15,0)))</f>
      </c>
      <c r="G24" s="14">
        <f>IF(OR(C24="",D24=""),0,IFERROR(C24*F24/E24*$C$9,0))</f>
      </c>
    </row>
    <row r="25" spans="1:7" x14ac:dyDescent="0.25">
      <c r="A25" s="11">
        <v>11</v>
      </c>
      <c r="B25" s="8" t="s">
        <v>31</v>
      </c>
      <c r="C25" s="12"/>
      <c r="D25" s="3" t="s">
        <v>12</v>
      </c>
      <c r="E25" s="13">
        <f>IF(D25="","",INDEX($C$12:$C$15,MATCH(D25,$B$12:$B$15,0)))</f>
      </c>
      <c r="F25" s="13">
        <f>IF(D25="","",INDEX($D$12:$D$15,MATCH(D25,$B$12:$B$15,0)))</f>
      </c>
      <c r="G25" s="14">
        <f>IF(OR(C25="",D25=""),0,IFERROR(C25*F25/E25*$C$9,0))</f>
      </c>
    </row>
    <row r="26" spans="1:7" x14ac:dyDescent="0.25">
      <c r="A26" s="11">
        <v>12</v>
      </c>
      <c r="B26" s="8" t="s">
        <v>32</v>
      </c>
      <c r="C26" s="12"/>
      <c r="D26" s="3" t="s">
        <v>15</v>
      </c>
      <c r="E26" s="13">
        <f>IF(D26="","",INDEX($C$12:$C$15,MATCH(D26,$B$12:$B$15,0)))</f>
      </c>
      <c r="F26" s="13">
        <f>IF(D26="","",INDEX($D$12:$D$15,MATCH(D26,$B$12:$B$15,0)))</f>
      </c>
      <c r="G26" s="14">
        <f>IF(OR(C26="",D26=""),0,IFERROR(C26*F26/E26*$C$9,0))</f>
      </c>
    </row>
    <row r="27" spans="1:7" x14ac:dyDescent="0.25">
      <c r="A27" s="11">
        <v>13</v>
      </c>
      <c r="B27" s="8" t="s">
        <v>33</v>
      </c>
      <c r="C27" s="12"/>
      <c r="D27" s="3" t="s">
        <v>12</v>
      </c>
      <c r="E27" s="13">
        <f>IF(D27="","",INDEX($C$12:$C$15,MATCH(D27,$B$12:$B$15,0)))</f>
      </c>
      <c r="F27" s="13">
        <f>IF(D27="","",INDEX($D$12:$D$15,MATCH(D27,$B$12:$B$15,0)))</f>
      </c>
      <c r="G27" s="14">
        <f>IF(OR(C27="",D27=""),0,IFERROR(C27*F27/E27*$C$9,0))</f>
      </c>
    </row>
    <row r="28" spans="1:7" x14ac:dyDescent="0.25">
      <c r="A28" s="11">
        <v>14</v>
      </c>
      <c r="B28" s="8" t="s">
        <v>34</v>
      </c>
      <c r="C28" s="12"/>
      <c r="D28" s="3" t="s">
        <v>12</v>
      </c>
      <c r="E28" s="13">
        <f>IF(D28="","",INDEX($C$12:$C$15,MATCH(D28,$B$12:$B$15,0)))</f>
      </c>
      <c r="F28" s="13">
        <f>IF(D28="","",INDEX($D$12:$D$15,MATCH(D28,$B$12:$B$15,0)))</f>
      </c>
      <c r="G28" s="14">
        <f>IF(OR(C28="",D28=""),0,IFERROR(C28*F28/E28*$C$9,0))</f>
      </c>
    </row>
    <row r="29" spans="1:7" x14ac:dyDescent="0.25">
      <c r="A29" s="11">
        <v>15</v>
      </c>
      <c r="B29" s="8" t="s">
        <v>35</v>
      </c>
      <c r="C29" s="12"/>
      <c r="D29" s="3" t="s">
        <v>15</v>
      </c>
      <c r="E29" s="13">
        <f>IF(D29="","",INDEX($C$12:$C$15,MATCH(D29,$B$12:$B$15,0)))</f>
      </c>
      <c r="F29" s="13">
        <f>IF(D29="","",INDEX($D$12:$D$15,MATCH(D29,$B$12:$B$15,0)))</f>
      </c>
      <c r="G29" s="14">
        <f>IF(OR(C29="",D29=""),0,IFERROR(C29*F29/E29*$C$9,0))</f>
      </c>
    </row>
    <row r="30" spans="1:7" x14ac:dyDescent="0.25">
      <c r="A30" s="11">
        <v>16</v>
      </c>
      <c r="B30" s="8" t="s">
        <v>36</v>
      </c>
      <c r="C30" s="12"/>
      <c r="D30" s="3" t="s">
        <v>15</v>
      </c>
      <c r="E30" s="13">
        <f>IF(D30="","",INDEX($C$12:$C$15,MATCH(D30,$B$12:$B$15,0)))</f>
      </c>
      <c r="F30" s="13">
        <f>IF(D30="","",INDEX($D$12:$D$15,MATCH(D30,$B$12:$B$15,0)))</f>
      </c>
      <c r="G30" s="14">
        <f>IF(OR(C30="",D30=""),0,IFERROR(C30*F30/E30*$C$9,0))</f>
      </c>
    </row>
    <row r="31" spans="1:7" x14ac:dyDescent="0.25">
      <c r="A31" s="11">
        <v>17</v>
      </c>
      <c r="B31" s="8" t="s">
        <v>37</v>
      </c>
      <c r="C31" s="12"/>
      <c r="D31" s="3" t="s">
        <v>12</v>
      </c>
      <c r="E31" s="13">
        <f>IF(D31="","",INDEX($C$12:$C$15,MATCH(D31,$B$12:$B$15,0)))</f>
      </c>
      <c r="F31" s="13">
        <f>IF(D31="","",INDEX($D$12:$D$15,MATCH(D31,$B$12:$B$15,0)))</f>
      </c>
      <c r="G31" s="14">
        <f>IF(OR(C31="",D31=""),0,IFERROR(C31*F31/E31*$C$9,0))</f>
      </c>
    </row>
    <row r="32" spans="1:7" x14ac:dyDescent="0.25">
      <c r="A32" s="11"/>
      <c r="B32" s="3"/>
      <c r="C32" s="12"/>
      <c r="D32" s="3"/>
      <c r="E32" s="13">
        <f>IF(D32="","",INDEX($C$12:$C$15,MATCH(D32,$B$12:$B$15,0)))</f>
      </c>
      <c r="F32" s="13">
        <f>IF(D32="","",INDEX($D$12:$D$15,MATCH(D32,$B$12:$B$15,0)))</f>
      </c>
      <c r="G32" s="14">
        <f>IF(OR(C32="",D32=""),0,IFERROR(C32*F32/E32*$C$9,0))</f>
      </c>
    </row>
    <row r="33" spans="1:7" x14ac:dyDescent="0.25">
      <c r="A33" s="11"/>
      <c r="B33" s="3"/>
      <c r="C33" s="12"/>
      <c r="D33" s="3"/>
      <c r="E33" s="13">
        <f>IF(D33="","",INDEX($C$12:$C$15,MATCH(D33,$B$12:$B$15,0)))</f>
      </c>
      <c r="F33" s="13">
        <f>IF(D33="","",INDEX($D$12:$D$15,MATCH(D33,$B$12:$B$15,0)))</f>
      </c>
      <c r="G33" s="14">
        <f>IF(OR(C33="",D33=""),0,IFERROR(C33*F33/E33*$C$9,0))</f>
      </c>
    </row>
    <row r="34" spans="1:7" x14ac:dyDescent="0.25">
      <c r="A34" s="11" t="s">
        <v>38</v>
      </c>
      <c r="B34" s="8" t="s">
        <v>39</v>
      </c>
      <c r="C34" s="8"/>
      <c r="D34" s="8"/>
      <c r="E34" s="8"/>
      <c r="F34" s="8"/>
      <c r="G34" s="12"/>
    </row>
    <row r="36" spans="2:7" x14ac:dyDescent="0.25">
      <c r="B36" s="15" t="s">
        <v>40</v>
      </c>
      <c r="C36" s="15"/>
      <c r="D36" s="15"/>
      <c r="E36" s="15"/>
      <c r="F36" s="15"/>
      <c r="G36" s="16">
        <f>SUM(G18:G34)</f>
      </c>
    </row>
    <row r="37" spans="2:7" x14ac:dyDescent="0.25">
      <c r="B37" t="s">
        <v>41</v>
      </c>
      <c r="C37"/>
      <c r="D37"/>
      <c r="E37"/>
      <c r="F37"/>
      <c r="G37" s="12"/>
    </row>
    <row r="38" spans="2:7" x14ac:dyDescent="0.25">
      <c r="B38" s="17">
        <f>IF(G36-G37&gt;0.004,"Nachzahlung des Mieters",IF(G36-G37&lt;-0.004,"Guthaben des Mieters","Ausgeglichen"))</f>
      </c>
      <c r="C38" s="17"/>
      <c r="D38" s="17"/>
      <c r="E38" s="17"/>
      <c r="F38" s="17"/>
      <c r="G38" s="18">
        <f>ABS(G36-G37)</f>
      </c>
    </row>
    <row r="40" ht="26" customHeight="1" spans="1:7" x14ac:dyDescent="0.25">
      <c r="A40" s="19" t="s">
        <v>42</v>
      </c>
      <c r="B40" s="19"/>
      <c r="C40" s="19"/>
      <c r="D40" s="19"/>
      <c r="E40" s="19"/>
      <c r="F40" s="19"/>
      <c r="G40" s="19"/>
    </row>
    <row r="41" spans="1:7" x14ac:dyDescent="0.25">
      <c r="A41" s="20" t="s">
        <v>43</v>
      </c>
      <c r="B41" s="20"/>
      <c r="C41" s="20"/>
      <c r="D41" s="20"/>
      <c r="E41" s="20"/>
      <c r="F41" s="20"/>
      <c r="G41" s="20"/>
    </row>
  </sheetData>
  <mergeCells count="9">
    <mergeCell ref="C4:G4"/>
    <mergeCell ref="C5:G5"/>
    <mergeCell ref="C6:G6"/>
    <mergeCell ref="B34:F34"/>
    <mergeCell ref="B36:F36"/>
    <mergeCell ref="B37:F37"/>
    <mergeCell ref="B38:F38"/>
    <mergeCell ref="A40:G40"/>
    <mergeCell ref="A41:G41"/>
  </mergeCells>
  <dataValidations count="1">
    <dataValidation type="list" allowBlank="1" showErrorMessage="1" errorTitle="Verteilerschlüssel" error="Bitte einen Schlüssel aus der Liste wählen." sqref="D18:D33">
      <formula1>"Wohnfläche,Personen,Wohneinheiten,Eigener Schlüssel"</formula1>
    </dataValidation>
  </dataValidations>
  <hyperlinks>
    <hyperlink ref="A41" r:id="rId1"/>
  </hyperlinks>
  <pageMargins left="0.5" right="0.5" top="0.6" bottom="0.6" header="0.3" footer="0.3"/>
  <pageSetup paperSize="9" orientation="portrait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4" customWidth="1"/>
    <col min="3" max="3" width="17" customWidth="1"/>
    <col min="4" max="4" width="19" customWidth="1"/>
    <col min="5" max="6" width="13" customWidth="1"/>
    <col min="7" max="7" width="17" customWidth="1"/>
  </cols>
  <sheetData>
    <row r="1" spans="1:1" x14ac:dyDescent="0.25">
      <c r="A1" s="1" t="s">
        <v>0</v>
      </c>
    </row>
    <row r="2" spans="1:1" x14ac:dyDescent="0.25">
      <c r="A2" s="2" t="s">
        <v>44</v>
      </c>
    </row>
    <row r="4" spans="2:7" x14ac:dyDescent="0.25">
      <c r="B4" t="s">
        <v>2</v>
      </c>
      <c r="C4" s="3" t="s">
        <v>45</v>
      </c>
      <c r="D4" s="3"/>
      <c r="E4" s="3"/>
      <c r="F4" s="3"/>
      <c r="G4" s="3"/>
    </row>
    <row r="5" spans="2:7" x14ac:dyDescent="0.25">
      <c r="B5" t="s">
        <v>3</v>
      </c>
      <c r="C5" s="3" t="s">
        <v>46</v>
      </c>
      <c r="D5" s="3"/>
      <c r="E5" s="3"/>
      <c r="F5" s="3"/>
      <c r="G5" s="3"/>
    </row>
    <row r="6" spans="2:7" x14ac:dyDescent="0.25">
      <c r="B6" t="s">
        <v>4</v>
      </c>
      <c r="C6" s="3" t="s">
        <v>47</v>
      </c>
      <c r="D6" s="3"/>
      <c r="E6" s="3"/>
      <c r="F6" s="3"/>
      <c r="G6" s="3"/>
    </row>
    <row r="7" spans="2:5" x14ac:dyDescent="0.25">
      <c r="B7" t="s">
        <v>5</v>
      </c>
      <c r="C7" s="4">
        <v>45658</v>
      </c>
      <c r="D7" s="5" t="s">
        <v>6</v>
      </c>
      <c r="E7" s="4">
        <v>46022</v>
      </c>
    </row>
    <row r="8" spans="2:5" x14ac:dyDescent="0.25">
      <c r="B8" t="s">
        <v>7</v>
      </c>
      <c r="C8" s="4">
        <v>45658</v>
      </c>
      <c r="D8" s="5" t="s">
        <v>6</v>
      </c>
      <c r="E8" s="4">
        <v>46022</v>
      </c>
    </row>
    <row r="9" spans="2:3" x14ac:dyDescent="0.25">
      <c r="B9" t="s">
        <v>8</v>
      </c>
      <c r="C9" s="6">
        <f>IF(OR(C7="",E7=""),1,IF(OR(C8="",E8=""),1,MAX(0,MIN(E8,E7)-MAX(C8,C7)+1)/(E7-C7+1)))</f>
      </c>
    </row>
    <row r="11" ht="30" customHeight="1" spans="1:4" x14ac:dyDescent="0.25">
      <c r="B11" s="7" t="s">
        <v>9</v>
      </c>
      <c r="C11" s="7" t="s">
        <v>10</v>
      </c>
      <c r="D11" s="7" t="s">
        <v>11</v>
      </c>
    </row>
    <row r="12" spans="2:5" x14ac:dyDescent="0.25">
      <c r="B12" s="8" t="s">
        <v>12</v>
      </c>
      <c r="C12" s="9">
        <v>500</v>
      </c>
      <c r="D12" s="9">
        <v>75</v>
      </c>
      <c r="E12" s="10" t="s">
        <v>13</v>
      </c>
    </row>
    <row r="13" spans="2:5" x14ac:dyDescent="0.25">
      <c r="B13" s="8" t="s">
        <v>14</v>
      </c>
      <c r="C13" s="9">
        <v>12</v>
      </c>
      <c r="D13" s="9">
        <v>2</v>
      </c>
      <c r="E13" s="10" t="s">
        <v>14</v>
      </c>
    </row>
    <row r="14" spans="2:5" x14ac:dyDescent="0.25">
      <c r="B14" s="8" t="s">
        <v>15</v>
      </c>
      <c r="C14" s="9">
        <v>8</v>
      </c>
      <c r="D14" s="9">
        <v>1</v>
      </c>
      <c r="E14" s="10" t="s">
        <v>16</v>
      </c>
    </row>
    <row r="15" spans="2:5" x14ac:dyDescent="0.25">
      <c r="B15" s="8" t="s">
        <v>17</v>
      </c>
      <c r="C15" s="9"/>
      <c r="D15" s="9"/>
      <c r="E15" s="10" t="s">
        <v>18</v>
      </c>
    </row>
    <row r="17" ht="30" customHeight="1" spans="1:7" x14ac:dyDescent="0.25">
      <c r="A17" s="7" t="s">
        <v>19</v>
      </c>
      <c r="B17" s="7" t="s">
        <v>20</v>
      </c>
      <c r="C17" s="7" t="s">
        <v>21</v>
      </c>
      <c r="D17" s="7" t="s">
        <v>22</v>
      </c>
      <c r="E17" s="7" t="s">
        <v>10</v>
      </c>
      <c r="F17" s="7" t="s">
        <v>11</v>
      </c>
      <c r="G17" s="7" t="s">
        <v>23</v>
      </c>
    </row>
    <row r="18" spans="1:7" x14ac:dyDescent="0.25">
      <c r="A18" s="11">
        <v>1</v>
      </c>
      <c r="B18" s="8" t="s">
        <v>24</v>
      </c>
      <c r="C18" s="12">
        <v>1450</v>
      </c>
      <c r="D18" s="3" t="s">
        <v>12</v>
      </c>
      <c r="E18" s="13">
        <f>IF(D18="","",INDEX($C$12:$C$15,MATCH(D18,$B$12:$B$15,0)))</f>
      </c>
      <c r="F18" s="13">
        <f>IF(D18="","",INDEX($D$12:$D$15,MATCH(D18,$B$12:$B$15,0)))</f>
      </c>
      <c r="G18" s="14">
        <f>IF(OR(C18="",D18=""),0,IFERROR(C18*F18/E18*$C$9,0))</f>
      </c>
    </row>
    <row r="19" spans="1:7" x14ac:dyDescent="0.25">
      <c r="A19" s="11">
        <v>2</v>
      </c>
      <c r="B19" s="8" t="s">
        <v>25</v>
      </c>
      <c r="C19" s="12">
        <v>1560</v>
      </c>
      <c r="D19" s="3" t="s">
        <v>14</v>
      </c>
      <c r="E19" s="13">
        <f>IF(D19="","",INDEX($C$12:$C$15,MATCH(D19,$B$12:$B$15,0)))</f>
      </c>
      <c r="F19" s="13">
        <f>IF(D19="","",INDEX($D$12:$D$15,MATCH(D19,$B$12:$B$15,0)))</f>
      </c>
      <c r="G19" s="14">
        <f>IF(OR(C19="",D19=""),0,IFERROR(C19*F19/E19*$C$9,0))</f>
      </c>
    </row>
    <row r="20" spans="1:7" x14ac:dyDescent="0.25">
      <c r="A20" s="11">
        <v>3</v>
      </c>
      <c r="B20" s="8" t="s">
        <v>26</v>
      </c>
      <c r="C20" s="12">
        <v>1300</v>
      </c>
      <c r="D20" s="3" t="s">
        <v>14</v>
      </c>
      <c r="E20" s="13">
        <f>IF(D20="","",INDEX($C$12:$C$15,MATCH(D20,$B$12:$B$15,0)))</f>
      </c>
      <c r="F20" s="13">
        <f>IF(D20="","",INDEX($D$12:$D$15,MATCH(D20,$B$12:$B$15,0)))</f>
      </c>
      <c r="G20" s="14">
        <f>IF(OR(C20="",D20=""),0,IFERROR(C20*F20/E20*$C$9,0))</f>
      </c>
    </row>
    <row r="21" spans="1:7" x14ac:dyDescent="0.25">
      <c r="A21" s="11">
        <v>7</v>
      </c>
      <c r="B21" s="8" t="s">
        <v>27</v>
      </c>
      <c r="C21" s="12"/>
      <c r="D21" s="3" t="s">
        <v>12</v>
      </c>
      <c r="E21" s="13">
        <f>IF(D21="","",INDEX($C$12:$C$15,MATCH(D21,$B$12:$B$15,0)))</f>
      </c>
      <c r="F21" s="13">
        <f>IF(D21="","",INDEX($D$12:$D$15,MATCH(D21,$B$12:$B$15,0)))</f>
      </c>
      <c r="G21" s="14">
        <f>IF(OR(C21="",D21=""),0,IFERROR(C21*F21/E21*$C$9,0))</f>
      </c>
    </row>
    <row r="22" spans="1:7" x14ac:dyDescent="0.25">
      <c r="A22" s="11">
        <v>8</v>
      </c>
      <c r="B22" s="8" t="s">
        <v>28</v>
      </c>
      <c r="C22" s="12">
        <v>1120</v>
      </c>
      <c r="D22" s="3" t="s">
        <v>14</v>
      </c>
      <c r="E22" s="13">
        <f>IF(D22="","",INDEX($C$12:$C$15,MATCH(D22,$B$12:$B$15,0)))</f>
      </c>
      <c r="F22" s="13">
        <f>IF(D22="","",INDEX($D$12:$D$15,MATCH(D22,$B$12:$B$15,0)))</f>
      </c>
      <c r="G22" s="14">
        <f>IF(OR(C22="",D22=""),0,IFERROR(C22*F22/E22*$C$9,0))</f>
      </c>
    </row>
    <row r="23" spans="1:7" x14ac:dyDescent="0.25">
      <c r="A23" s="11">
        <v>9</v>
      </c>
      <c r="B23" s="8" t="s">
        <v>29</v>
      </c>
      <c r="C23" s="12">
        <v>1680</v>
      </c>
      <c r="D23" s="3" t="s">
        <v>12</v>
      </c>
      <c r="E23" s="13">
        <f>IF(D23="","",INDEX($C$12:$C$15,MATCH(D23,$B$12:$B$15,0)))</f>
      </c>
      <c r="F23" s="13">
        <f>IF(D23="","",INDEX($D$12:$D$15,MATCH(D23,$B$12:$B$15,0)))</f>
      </c>
      <c r="G23" s="14">
        <f>IF(OR(C23="",D23=""),0,IFERROR(C23*F23/E23*$C$9,0))</f>
      </c>
    </row>
    <row r="24" spans="1:7" x14ac:dyDescent="0.25">
      <c r="A24" s="11">
        <v>10</v>
      </c>
      <c r="B24" s="8" t="s">
        <v>30</v>
      </c>
      <c r="C24" s="12">
        <v>640</v>
      </c>
      <c r="D24" s="3" t="s">
        <v>12</v>
      </c>
      <c r="E24" s="13">
        <f>IF(D24="","",INDEX($C$12:$C$15,MATCH(D24,$B$12:$B$15,0)))</f>
      </c>
      <c r="F24" s="13">
        <f>IF(D24="","",INDEX($D$12:$D$15,MATCH(D24,$B$12:$B$15,0)))</f>
      </c>
      <c r="G24" s="14">
        <f>IF(OR(C24="",D24=""),0,IFERROR(C24*F24/E24*$C$9,0))</f>
      </c>
    </row>
    <row r="25" spans="1:7" x14ac:dyDescent="0.25">
      <c r="A25" s="11">
        <v>11</v>
      </c>
      <c r="B25" s="8" t="s">
        <v>31</v>
      </c>
      <c r="C25" s="12">
        <v>380</v>
      </c>
      <c r="D25" s="3" t="s">
        <v>12</v>
      </c>
      <c r="E25" s="13">
        <f>IF(D25="","",INDEX($C$12:$C$15,MATCH(D25,$B$12:$B$15,0)))</f>
      </c>
      <c r="F25" s="13">
        <f>IF(D25="","",INDEX($D$12:$D$15,MATCH(D25,$B$12:$B$15,0)))</f>
      </c>
      <c r="G25" s="14">
        <f>IF(OR(C25="",D25=""),0,IFERROR(C25*F25/E25*$C$9,0))</f>
      </c>
    </row>
    <row r="26" spans="1:7" x14ac:dyDescent="0.25">
      <c r="A26" s="11">
        <v>12</v>
      </c>
      <c r="B26" s="8" t="s">
        <v>32</v>
      </c>
      <c r="C26" s="12">
        <v>240</v>
      </c>
      <c r="D26" s="3" t="s">
        <v>15</v>
      </c>
      <c r="E26" s="13">
        <f>IF(D26="","",INDEX($C$12:$C$15,MATCH(D26,$B$12:$B$15,0)))</f>
      </c>
      <c r="F26" s="13">
        <f>IF(D26="","",INDEX($D$12:$D$15,MATCH(D26,$B$12:$B$15,0)))</f>
      </c>
      <c r="G26" s="14">
        <f>IF(OR(C26="",D26=""),0,IFERROR(C26*F26/E26*$C$9,0))</f>
      </c>
    </row>
    <row r="27" spans="1:7" x14ac:dyDescent="0.25">
      <c r="A27" s="11">
        <v>13</v>
      </c>
      <c r="B27" s="8" t="s">
        <v>33</v>
      </c>
      <c r="C27" s="12">
        <v>1890</v>
      </c>
      <c r="D27" s="3" t="s">
        <v>12</v>
      </c>
      <c r="E27" s="13">
        <f>IF(D27="","",INDEX($C$12:$C$15,MATCH(D27,$B$12:$B$15,0)))</f>
      </c>
      <c r="F27" s="13">
        <f>IF(D27="","",INDEX($D$12:$D$15,MATCH(D27,$B$12:$B$15,0)))</f>
      </c>
      <c r="G27" s="14">
        <f>IF(OR(C27="",D27=""),0,IFERROR(C27*F27/E27*$C$9,0))</f>
      </c>
    </row>
    <row r="28" spans="1:7" x14ac:dyDescent="0.25">
      <c r="A28" s="11">
        <v>14</v>
      </c>
      <c r="B28" s="8" t="s">
        <v>34</v>
      </c>
      <c r="C28" s="12"/>
      <c r="D28" s="3" t="s">
        <v>12</v>
      </c>
      <c r="E28" s="13">
        <f>IF(D28="","",INDEX($C$12:$C$15,MATCH(D28,$B$12:$B$15,0)))</f>
      </c>
      <c r="F28" s="13">
        <f>IF(D28="","",INDEX($D$12:$D$15,MATCH(D28,$B$12:$B$15,0)))</f>
      </c>
      <c r="G28" s="14">
        <f>IF(OR(C28="",D28=""),0,IFERROR(C28*F28/E28*$C$9,0))</f>
      </c>
    </row>
    <row r="29" spans="1:7" x14ac:dyDescent="0.25">
      <c r="A29" s="11">
        <v>15</v>
      </c>
      <c r="B29" s="8" t="s">
        <v>35</v>
      </c>
      <c r="C29" s="12"/>
      <c r="D29" s="3" t="s">
        <v>15</v>
      </c>
      <c r="E29" s="13">
        <f>IF(D29="","",INDEX($C$12:$C$15,MATCH(D29,$B$12:$B$15,0)))</f>
      </c>
      <c r="F29" s="13">
        <f>IF(D29="","",INDEX($D$12:$D$15,MATCH(D29,$B$12:$B$15,0)))</f>
      </c>
      <c r="G29" s="14">
        <f>IF(OR(C29="",D29=""),0,IFERROR(C29*F29/E29*$C$9,0))</f>
      </c>
    </row>
    <row r="30" spans="1:7" x14ac:dyDescent="0.25">
      <c r="A30" s="11">
        <v>16</v>
      </c>
      <c r="B30" s="8" t="s">
        <v>36</v>
      </c>
      <c r="C30" s="12"/>
      <c r="D30" s="3" t="s">
        <v>15</v>
      </c>
      <c r="E30" s="13">
        <f>IF(D30="","",INDEX($C$12:$C$15,MATCH(D30,$B$12:$B$15,0)))</f>
      </c>
      <c r="F30" s="13">
        <f>IF(D30="","",INDEX($D$12:$D$15,MATCH(D30,$B$12:$B$15,0)))</f>
      </c>
      <c r="G30" s="14">
        <f>IF(OR(C30="",D30=""),0,IFERROR(C30*F30/E30*$C$9,0))</f>
      </c>
    </row>
    <row r="31" spans="1:7" x14ac:dyDescent="0.25">
      <c r="A31" s="11">
        <v>17</v>
      </c>
      <c r="B31" s="8" t="s">
        <v>37</v>
      </c>
      <c r="C31" s="12"/>
      <c r="D31" s="3" t="s">
        <v>12</v>
      </c>
      <c r="E31" s="13">
        <f>IF(D31="","",INDEX($C$12:$C$15,MATCH(D31,$B$12:$B$15,0)))</f>
      </c>
      <c r="F31" s="13">
        <f>IF(D31="","",INDEX($D$12:$D$15,MATCH(D31,$B$12:$B$15,0)))</f>
      </c>
      <c r="G31" s="14">
        <f>IF(OR(C31="",D31=""),0,IFERROR(C31*F31/E31*$C$9,0))</f>
      </c>
    </row>
    <row r="32" spans="1:7" x14ac:dyDescent="0.25">
      <c r="A32" s="11"/>
      <c r="B32" s="3"/>
      <c r="C32" s="12"/>
      <c r="D32" s="3"/>
      <c r="E32" s="13">
        <f>IF(D32="","",INDEX($C$12:$C$15,MATCH(D32,$B$12:$B$15,0)))</f>
      </c>
      <c r="F32" s="13">
        <f>IF(D32="","",INDEX($D$12:$D$15,MATCH(D32,$B$12:$B$15,0)))</f>
      </c>
      <c r="G32" s="14">
        <f>IF(OR(C32="",D32=""),0,IFERROR(C32*F32/E32*$C$9,0))</f>
      </c>
    </row>
    <row r="33" spans="1:7" x14ac:dyDescent="0.25">
      <c r="A33" s="11"/>
      <c r="B33" s="3"/>
      <c r="C33" s="12"/>
      <c r="D33" s="3"/>
      <c r="E33" s="13">
        <f>IF(D33="","",INDEX($C$12:$C$15,MATCH(D33,$B$12:$B$15,0)))</f>
      </c>
      <c r="F33" s="13">
        <f>IF(D33="","",INDEX($D$12:$D$15,MATCH(D33,$B$12:$B$15,0)))</f>
      </c>
      <c r="G33" s="14">
        <f>IF(OR(C33="",D33=""),0,IFERROR(C33*F33/E33*$C$9,0))</f>
      </c>
    </row>
    <row r="34" spans="1:7" x14ac:dyDescent="0.25">
      <c r="A34" s="11" t="s">
        <v>38</v>
      </c>
      <c r="B34" s="8" t="s">
        <v>39</v>
      </c>
      <c r="C34" s="8"/>
      <c r="D34" s="8"/>
      <c r="E34" s="8"/>
      <c r="F34" s="8"/>
      <c r="G34" s="12">
        <v>1360</v>
      </c>
    </row>
    <row r="36" spans="2:7" x14ac:dyDescent="0.25">
      <c r="B36" s="15" t="s">
        <v>40</v>
      </c>
      <c r="C36" s="15"/>
      <c r="D36" s="15"/>
      <c r="E36" s="15"/>
      <c r="F36" s="15"/>
      <c r="G36" s="16">
        <f>SUM(G18:G34)</f>
      </c>
    </row>
    <row r="37" spans="2:7" x14ac:dyDescent="0.25">
      <c r="B37" t="s">
        <v>41</v>
      </c>
      <c r="C37"/>
      <c r="D37"/>
      <c r="E37"/>
      <c r="F37"/>
      <c r="G37" s="12">
        <v>2640</v>
      </c>
    </row>
    <row r="38" spans="2:7" x14ac:dyDescent="0.25">
      <c r="B38" s="17">
        <f>IF(G36-G37&gt;0.004,"Nachzahlung des Mieters",IF(G36-G37&lt;-0.004,"Guthaben des Mieters","Ausgeglichen"))</f>
      </c>
      <c r="C38" s="17"/>
      <c r="D38" s="17"/>
      <c r="E38" s="17"/>
      <c r="F38" s="17"/>
      <c r="G38" s="18">
        <f>ABS(G36-G37)</f>
      </c>
    </row>
    <row r="40" ht="26" customHeight="1" spans="1:7" x14ac:dyDescent="0.25">
      <c r="A40" s="19" t="s">
        <v>42</v>
      </c>
      <c r="B40" s="19"/>
      <c r="C40" s="19"/>
      <c r="D40" s="19"/>
      <c r="E40" s="19"/>
      <c r="F40" s="19"/>
      <c r="G40" s="19"/>
    </row>
    <row r="41" spans="1:7" x14ac:dyDescent="0.25">
      <c r="A41" s="20" t="s">
        <v>43</v>
      </c>
      <c r="B41" s="20"/>
      <c r="C41" s="20"/>
      <c r="D41" s="20"/>
      <c r="E41" s="20"/>
      <c r="F41" s="20"/>
      <c r="G41" s="20"/>
    </row>
  </sheetData>
  <mergeCells count="9">
    <mergeCell ref="C4:G4"/>
    <mergeCell ref="C5:G5"/>
    <mergeCell ref="C6:G6"/>
    <mergeCell ref="B34:F34"/>
    <mergeCell ref="B36:F36"/>
    <mergeCell ref="B37:F37"/>
    <mergeCell ref="B38:F38"/>
    <mergeCell ref="A40:G40"/>
    <mergeCell ref="A41:G41"/>
  </mergeCells>
  <dataValidations count="1">
    <dataValidation type="list" allowBlank="1" showErrorMessage="1" errorTitle="Verteilerschlüssel" error="Bitte einen Schlüssel aus der Liste wählen." sqref="D18:D33">
      <formula1>"Wohnfläche,Personen,Wohneinheiten,Eigener Schlüssel"</formula1>
    </dataValidation>
  </dataValidations>
  <hyperlinks>
    <hyperlink ref="A41" r:id="rId1"/>
  </hyperlinks>
  <pageMargins left="0.5" right="0.5" top="0.6" bottom="0.6" header="0.3" footer="0.3"/>
  <pageSetup paperSize="9" orientation="portrait" horizontalDpi="4294967295" verticalDpi="4294967295" scale="100" fitToWidth="1" fitToHeight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4" customWidth="1"/>
    <col min="3" max="3" width="19" customWidth="1"/>
    <col min="4" max="4" width="70" customWidth="1"/>
  </cols>
  <sheetData>
    <row r="1" spans="1:1" x14ac:dyDescent="0.25">
      <c r="A1" s="1" t="s">
        <v>48</v>
      </c>
    </row>
    <row r="3" ht="30" customHeight="1" spans="1:4" x14ac:dyDescent="0.25">
      <c r="A3" s="21" t="s">
        <v>49</v>
      </c>
      <c r="B3" s="21"/>
      <c r="C3" s="21"/>
      <c r="D3" s="21"/>
    </row>
    <row r="4" ht="30" customHeight="1" spans="1:4" x14ac:dyDescent="0.25">
      <c r="A4" s="21" t="s">
        <v>50</v>
      </c>
      <c r="B4" s="21"/>
      <c r="C4" s="21"/>
      <c r="D4" s="21"/>
    </row>
    <row r="5" ht="45" customHeight="1" spans="1:4" x14ac:dyDescent="0.25">
      <c r="A5" s="21" t="s">
        <v>51</v>
      </c>
      <c r="B5" s="21"/>
      <c r="C5" s="21"/>
      <c r="D5" s="21"/>
    </row>
    <row r="6" ht="30" customHeight="1" spans="1:4" x14ac:dyDescent="0.25">
      <c r="A6" s="21" t="s">
        <v>52</v>
      </c>
      <c r="B6" s="21"/>
      <c r="C6" s="21"/>
      <c r="D6" s="21"/>
    </row>
    <row r="8" spans="1:1" x14ac:dyDescent="0.25">
      <c r="A8" s="22" t="s">
        <v>53</v>
      </c>
    </row>
    <row r="9" ht="16" customHeight="1" spans="1:4" x14ac:dyDescent="0.25">
      <c r="A9" s="21" t="s">
        <v>54</v>
      </c>
      <c r="B9" s="21"/>
      <c r="C9" s="21"/>
      <c r="D9" s="21"/>
    </row>
    <row r="10" ht="16" customHeight="1" spans="1:4" x14ac:dyDescent="0.25">
      <c r="A10" s="21" t="s">
        <v>55</v>
      </c>
      <c r="B10" s="21"/>
      <c r="C10" s="21"/>
      <c r="D10" s="21"/>
    </row>
    <row r="11" ht="16" customHeight="1" spans="1:4" x14ac:dyDescent="0.25">
      <c r="A11" s="21" t="s">
        <v>56</v>
      </c>
      <c r="B11" s="21"/>
      <c r="C11" s="21"/>
      <c r="D11" s="21"/>
    </row>
    <row r="12" ht="16" customHeight="1" spans="1:4" x14ac:dyDescent="0.25">
      <c r="A12" s="21" t="s">
        <v>57</v>
      </c>
      <c r="B12" s="21"/>
      <c r="C12" s="21"/>
      <c r="D12" s="21"/>
    </row>
    <row r="13" ht="30" customHeight="1" spans="1:4" x14ac:dyDescent="0.25">
      <c r="A13" s="21" t="s">
        <v>58</v>
      </c>
      <c r="B13" s="21"/>
      <c r="C13" s="21"/>
      <c r="D13" s="21"/>
    </row>
    <row r="15" spans="1:1" x14ac:dyDescent="0.25">
      <c r="A15" s="22" t="s">
        <v>59</v>
      </c>
    </row>
    <row r="16" ht="30" customHeight="1" spans="1:4" x14ac:dyDescent="0.25">
      <c r="A16" s="21" t="s">
        <v>60</v>
      </c>
      <c r="B16" s="21"/>
      <c r="C16" s="21"/>
      <c r="D16" s="21"/>
    </row>
    <row r="18" spans="1:1" x14ac:dyDescent="0.25">
      <c r="A18" s="22" t="s">
        <v>61</v>
      </c>
    </row>
    <row r="19" ht="30" customHeight="1" spans="1:4" x14ac:dyDescent="0.25">
      <c r="A19" s="7" t="s">
        <v>19</v>
      </c>
      <c r="B19" s="7" t="s">
        <v>62</v>
      </c>
      <c r="C19" s="7" t="s">
        <v>63</v>
      </c>
      <c r="D19" s="7" t="s">
        <v>64</v>
      </c>
    </row>
    <row r="20" spans="1:4" x14ac:dyDescent="0.25">
      <c r="A20">
        <v>1</v>
      </c>
      <c r="B20" t="s">
        <v>24</v>
      </c>
      <c r="C20" t="s">
        <v>12</v>
      </c>
      <c r="D20" s="23" t="s">
        <v>65</v>
      </c>
    </row>
    <row r="21" spans="1:4" x14ac:dyDescent="0.25">
      <c r="A21">
        <v>2</v>
      </c>
      <c r="B21" t="s">
        <v>25</v>
      </c>
      <c r="C21" t="s">
        <v>14</v>
      </c>
      <c r="D21" s="23" t="s">
        <v>66</v>
      </c>
    </row>
    <row r="22" spans="1:4" x14ac:dyDescent="0.25">
      <c r="A22">
        <v>3</v>
      </c>
      <c r="B22" t="s">
        <v>26</v>
      </c>
      <c r="C22" t="s">
        <v>14</v>
      </c>
      <c r="D22" s="23" t="s">
        <v>67</v>
      </c>
    </row>
    <row r="23" spans="1:4" x14ac:dyDescent="0.25">
      <c r="A23">
        <v>7</v>
      </c>
      <c r="B23" t="s">
        <v>27</v>
      </c>
      <c r="C23" t="s">
        <v>12</v>
      </c>
      <c r="D23" s="23" t="s">
        <v>68</v>
      </c>
    </row>
    <row r="24" spans="1:4" x14ac:dyDescent="0.25">
      <c r="A24">
        <v>8</v>
      </c>
      <c r="B24" t="s">
        <v>28</v>
      </c>
      <c r="C24" t="s">
        <v>14</v>
      </c>
      <c r="D24" s="23" t="s">
        <v>69</v>
      </c>
    </row>
    <row r="25" spans="1:4" x14ac:dyDescent="0.25">
      <c r="A25">
        <v>9</v>
      </c>
      <c r="B25" t="s">
        <v>29</v>
      </c>
      <c r="C25" t="s">
        <v>12</v>
      </c>
      <c r="D25" s="23" t="s">
        <v>70</v>
      </c>
    </row>
    <row r="26" spans="1:4" x14ac:dyDescent="0.25">
      <c r="A26">
        <v>10</v>
      </c>
      <c r="B26" t="s">
        <v>30</v>
      </c>
      <c r="C26" t="s">
        <v>12</v>
      </c>
      <c r="D26" s="23" t="s">
        <v>71</v>
      </c>
    </row>
    <row r="27" spans="1:4" x14ac:dyDescent="0.25">
      <c r="A27">
        <v>11</v>
      </c>
      <c r="B27" t="s">
        <v>31</v>
      </c>
      <c r="C27" t="s">
        <v>12</v>
      </c>
      <c r="D27" s="23" t="s">
        <v>72</v>
      </c>
    </row>
    <row r="28" spans="1:4" x14ac:dyDescent="0.25">
      <c r="A28">
        <v>12</v>
      </c>
      <c r="B28" t="s">
        <v>32</v>
      </c>
      <c r="C28" t="s">
        <v>15</v>
      </c>
      <c r="D28" s="23" t="s">
        <v>73</v>
      </c>
    </row>
    <row r="29" spans="1:4" x14ac:dyDescent="0.25">
      <c r="A29">
        <v>13</v>
      </c>
      <c r="B29" t="s">
        <v>33</v>
      </c>
      <c r="C29" t="s">
        <v>12</v>
      </c>
      <c r="D29" s="23" t="s">
        <v>74</v>
      </c>
    </row>
    <row r="30" spans="1:4" x14ac:dyDescent="0.25">
      <c r="A30">
        <v>14</v>
      </c>
      <c r="B30" t="s">
        <v>34</v>
      </c>
      <c r="C30" t="s">
        <v>12</v>
      </c>
      <c r="D30" s="23" t="s">
        <v>75</v>
      </c>
    </row>
    <row r="31" spans="1:4" x14ac:dyDescent="0.25">
      <c r="A31">
        <v>15</v>
      </c>
      <c r="B31" t="s">
        <v>35</v>
      </c>
      <c r="C31" t="s">
        <v>15</v>
      </c>
      <c r="D31" s="23" t="s">
        <v>76</v>
      </c>
    </row>
    <row r="32" spans="1:4" x14ac:dyDescent="0.25">
      <c r="A32">
        <v>16</v>
      </c>
      <c r="B32" t="s">
        <v>36</v>
      </c>
      <c r="C32" t="s">
        <v>15</v>
      </c>
      <c r="D32" s="23" t="s">
        <v>77</v>
      </c>
    </row>
    <row r="33" spans="1:4" x14ac:dyDescent="0.25">
      <c r="A33">
        <v>17</v>
      </c>
      <c r="B33" t="s">
        <v>37</v>
      </c>
      <c r="C33" t="s">
        <v>12</v>
      </c>
      <c r="D33" s="23" t="s">
        <v>78</v>
      </c>
    </row>
    <row r="34" spans="1:4" x14ac:dyDescent="0.25">
      <c r="A34" t="s">
        <v>38</v>
      </c>
      <c r="B34" t="s">
        <v>79</v>
      </c>
      <c r="C34" t="s">
        <v>80</v>
      </c>
      <c r="D34" s="23" t="s">
        <v>81</v>
      </c>
    </row>
    <row r="36" ht="16" customHeight="1" spans="1:4" x14ac:dyDescent="0.25">
      <c r="A36" s="21" t="s">
        <v>82</v>
      </c>
      <c r="B36" s="21"/>
      <c r="C36" s="21"/>
      <c r="D36" s="21"/>
    </row>
    <row r="37" ht="30" customHeight="1" spans="1:4" x14ac:dyDescent="0.25">
      <c r="A37" s="21" t="s">
        <v>42</v>
      </c>
      <c r="B37" s="21"/>
      <c r="C37" s="21"/>
      <c r="D37" s="21"/>
    </row>
  </sheetData>
  <mergeCells count="12">
    <mergeCell ref="A3:D3"/>
    <mergeCell ref="A4:D4"/>
    <mergeCell ref="A5:D5"/>
    <mergeCell ref="A6:D6"/>
    <mergeCell ref="A9:D9"/>
    <mergeCell ref="A10:D10"/>
    <mergeCell ref="A11:D11"/>
    <mergeCell ref="A12:D12"/>
    <mergeCell ref="A13:D13"/>
    <mergeCell ref="A16:D16"/>
    <mergeCell ref="A36:D36"/>
    <mergeCell ref="A37:D3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Abrechnung</vt:lpstr>
      <vt:lpstr>Beispiel</vt:lpstr>
      <vt:lpstr>Hinweise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Casaris</dc:creator>
  <dc:title>Vorlage Nebenkostenabrechnung</dc:title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